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eklundp_michigan_gov/Documents/Desktop/"/>
    </mc:Choice>
  </mc:AlternateContent>
  <xr:revisionPtr revIDLastSave="0" documentId="8_{4FA3B8D9-E27E-4934-AAA0-BDD4E7D0A092}" xr6:coauthVersionLast="47" xr6:coauthVersionMax="47" xr10:uidLastSave="{00000000-0000-0000-0000-000000000000}"/>
  <bookViews>
    <workbookView xWindow="15030" yWindow="-16310" windowWidth="23260" windowHeight="12580" firstSheet="1" activeTab="1" xr2:uid="{00000000-000D-0000-FFFF-FFFF00000000}"/>
  </bookViews>
  <sheets>
    <sheet name="Data" sheetId="1" state="hidden" r:id="rId1"/>
    <sheet name="Dates" sheetId="2" r:id="rId2"/>
  </sheets>
  <definedNames>
    <definedName name="_ftn1" localSheetId="1">Dates!#REF!</definedName>
    <definedName name="_ftn2" localSheetId="1">Dates!#REF!</definedName>
    <definedName name="_ftn3" localSheetId="1">Dates!#REF!</definedName>
    <definedName name="_ftnref1" localSheetId="1">Dates!#REF!</definedName>
    <definedName name="_ftnref2" localSheetId="1">Dates!#REF!</definedName>
    <definedName name="_ftnref3" localSheetId="1">Dates!#REF!</definedName>
    <definedName name="QTR_END">Data!$A:$A</definedName>
    <definedName name="Quarter">Dates!$H$3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2" l="1"/>
  <c r="L18" i="2"/>
  <c r="J18" i="2" s="1"/>
  <c r="J11" i="2"/>
  <c r="J10" i="2"/>
  <c r="L12" i="2"/>
  <c r="J17" i="2" l="1"/>
  <c r="J9" i="2"/>
  <c r="D21" i="2"/>
  <c r="L16" i="2" l="1"/>
  <c r="J16" i="2" s="1"/>
  <c r="L15" i="2"/>
  <c r="J15" i="2" s="1"/>
  <c r="L14" i="2"/>
  <c r="J14" i="2" s="1"/>
  <c r="L13" i="2"/>
  <c r="J13" i="2" s="1"/>
  <c r="J12" i="2"/>
  <c r="J6" i="2"/>
  <c r="G6" i="2"/>
  <c r="J5" i="2" l="1"/>
  <c r="G5" i="2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E21" i="2" l="1"/>
  <c r="F21" i="2" s="1"/>
  <c r="G21" i="2" l="1"/>
  <c r="E23" i="2"/>
  <c r="D23" i="2"/>
  <c r="F23" i="2" l="1"/>
  <c r="H21" i="2"/>
  <c r="I21" i="2" l="1"/>
  <c r="G23" i="2"/>
  <c r="H23" i="2" l="1"/>
  <c r="J21" i="2"/>
  <c r="K21" i="2" l="1"/>
  <c r="I23" i="2"/>
  <c r="J23" i="2" l="1"/>
  <c r="L21" i="2"/>
  <c r="M21" i="2" l="1"/>
  <c r="L23" i="2" s="1"/>
  <c r="K23" i="2"/>
</calcChain>
</file>

<file path=xl/sharedStrings.xml><?xml version="1.0" encoding="utf-8"?>
<sst xmlns="http://schemas.openxmlformats.org/spreadsheetml/2006/main" count="47" uniqueCount="27">
  <si>
    <t>Participant Data</t>
  </si>
  <si>
    <t>Exiter Characteristics</t>
  </si>
  <si>
    <t>Measure</t>
  </si>
  <si>
    <t>Start</t>
  </si>
  <si>
    <t>End</t>
  </si>
  <si>
    <t>-</t>
  </si>
  <si>
    <t>Measure / Cohort Date</t>
  </si>
  <si>
    <t>Fiscal Year:</t>
  </si>
  <si>
    <t>Quarter:</t>
  </si>
  <si>
    <t>Median Earning Q2</t>
  </si>
  <si>
    <t>Measureable Skills Gains</t>
  </si>
  <si>
    <t>Current</t>
  </si>
  <si>
    <t>Credential Attainment Q4</t>
  </si>
  <si>
    <t>Quarter Ending:</t>
  </si>
  <si>
    <t>Program Year:</t>
  </si>
  <si>
    <t>Employment Rate Q2</t>
  </si>
  <si>
    <t>Employment Rate Q4</t>
  </si>
  <si>
    <t>Median Earnings Q2</t>
  </si>
  <si>
    <t>Measurable Skills Gains</t>
  </si>
  <si>
    <t>One Quarter Reporting</t>
  </si>
  <si>
    <t>Additional Quarters if Reporting Rolling 4</t>
  </si>
  <si>
    <t>*Current = Records with Exit Dates on or after Start Date PLUS participants with no Exit Date entered.</t>
  </si>
  <si>
    <t>Number of Reportable Individuals</t>
  </si>
  <si>
    <t>Veterans' Priority of Service</t>
  </si>
  <si>
    <t>Effectiveness in Serving Employers: 
Retention with the Same Employer</t>
  </si>
  <si>
    <t>Effectiveness in Serving Employers: Retention with the Same Employer</t>
  </si>
  <si>
    <t>Relevant Periods of Exiters, Participants, Reportable Individuals to be Included 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</si>
</sst>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579A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4" fontId="0" fillId="0" borderId="0" xfId="0" applyNumberFormat="1"/>
    <xf numFmtId="0" fontId="0" fillId="3" borderId="9" xfId="0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Border="1" applyAlignment="1" applyProtection="1">
      <alignment horizontal="left"/>
    </xf>
    <xf numFmtId="14" fontId="0" fillId="0" borderId="0" xfId="0" applyNumberFormat="1" applyBorder="1" applyProtection="1"/>
    <xf numFmtId="14" fontId="0" fillId="0" borderId="0" xfId="0" applyNumberFormat="1" applyProtection="1"/>
    <xf numFmtId="14" fontId="2" fillId="0" borderId="2" xfId="0" applyNumberFormat="1" applyFont="1" applyBorder="1" applyAlignment="1" applyProtection="1">
      <alignment horizontal="center" vertical="center"/>
    </xf>
    <xf numFmtId="14" fontId="2" fillId="0" borderId="6" xfId="0" applyNumberFormat="1" applyFont="1" applyBorder="1" applyAlignment="1" applyProtection="1">
      <alignment horizontal="center" vertical="center"/>
    </xf>
    <xf numFmtId="14" fontId="2" fillId="0" borderId="14" xfId="0" applyNumberFormat="1" applyFont="1" applyBorder="1" applyAlignment="1" applyProtection="1">
      <alignment horizontal="center" vertical="center"/>
    </xf>
    <xf numFmtId="14" fontId="2" fillId="0" borderId="10" xfId="0" applyNumberFormat="1" applyFont="1" applyBorder="1" applyProtection="1">
      <protection locked="0"/>
    </xf>
    <xf numFmtId="14" fontId="2" fillId="0" borderId="11" xfId="0" applyNumberFormat="1" applyFont="1" applyBorder="1" applyProtection="1">
      <protection locked="0"/>
    </xf>
    <xf numFmtId="14" fontId="2" fillId="0" borderId="12" xfId="0" applyNumberFormat="1" applyFont="1" applyBorder="1" applyProtection="1">
      <protection locked="0"/>
    </xf>
    <xf numFmtId="14" fontId="2" fillId="0" borderId="2" xfId="0" applyNumberFormat="1" applyFont="1" applyBorder="1" applyProtection="1">
      <protection locked="0"/>
    </xf>
    <xf numFmtId="0" fontId="0" fillId="0" borderId="0" xfId="0" applyAlignment="1" applyProtection="1">
      <alignment horizontal="center"/>
    </xf>
    <xf numFmtId="0" fontId="0" fillId="5" borderId="9" xfId="0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</xf>
    <xf numFmtId="14" fontId="4" fillId="0" borderId="0" xfId="0" applyNumberFormat="1" applyFont="1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0" fillId="2" borderId="3" xfId="0" applyFill="1" applyBorder="1" applyProtection="1"/>
    <xf numFmtId="0" fontId="0" fillId="4" borderId="28" xfId="0" applyFill="1" applyBorder="1" applyProtection="1"/>
    <xf numFmtId="0" fontId="0" fillId="2" borderId="26" xfId="0" applyFill="1" applyBorder="1" applyProtection="1"/>
    <xf numFmtId="0" fontId="0" fillId="4" borderId="3" xfId="0" applyFill="1" applyBorder="1" applyProtection="1"/>
    <xf numFmtId="0" fontId="0" fillId="4" borderId="15" xfId="0" applyFill="1" applyBorder="1" applyProtection="1"/>
    <xf numFmtId="0" fontId="0" fillId="4" borderId="27" xfId="0" applyFill="1" applyBorder="1" applyProtection="1"/>
    <xf numFmtId="0" fontId="0" fillId="4" borderId="29" xfId="0" applyFill="1" applyBorder="1" applyProtection="1"/>
    <xf numFmtId="0" fontId="4" fillId="7" borderId="3" xfId="0" applyFont="1" applyFill="1" applyBorder="1" applyAlignment="1" applyProtection="1">
      <alignment horizontal="left"/>
    </xf>
    <xf numFmtId="0" fontId="4" fillId="7" borderId="29" xfId="0" applyFont="1" applyFill="1" applyBorder="1" applyAlignment="1" applyProtection="1">
      <alignment horizontal="left"/>
    </xf>
    <xf numFmtId="14" fontId="2" fillId="0" borderId="14" xfId="0" applyNumberFormat="1" applyFont="1" applyBorder="1" applyAlignment="1" applyProtection="1">
      <alignment horizontal="center"/>
      <protection locked="0"/>
    </xf>
    <xf numFmtId="0" fontId="4" fillId="7" borderId="28" xfId="0" applyFont="1" applyFill="1" applyBorder="1" applyAlignment="1" applyProtection="1">
      <alignment horizontal="left"/>
    </xf>
    <xf numFmtId="0" fontId="0" fillId="4" borderId="30" xfId="0" applyFill="1" applyBorder="1" applyProtection="1"/>
    <xf numFmtId="0" fontId="0" fillId="4" borderId="31" xfId="0" applyFill="1" applyBorder="1" applyProtection="1"/>
    <xf numFmtId="0" fontId="4" fillId="7" borderId="31" xfId="0" applyFont="1" applyFill="1" applyBorder="1" applyAlignment="1" applyProtection="1">
      <alignment horizontal="left"/>
    </xf>
    <xf numFmtId="0" fontId="0" fillId="2" borderId="32" xfId="0" applyFill="1" applyBorder="1" applyProtection="1"/>
    <xf numFmtId="0" fontId="0" fillId="2" borderId="15" xfId="0" applyFill="1" applyBorder="1" applyProtection="1"/>
    <xf numFmtId="0" fontId="0" fillId="4" borderId="13" xfId="0" applyFill="1" applyBorder="1" applyProtection="1"/>
    <xf numFmtId="14" fontId="0" fillId="0" borderId="9" xfId="0" applyNumberFormat="1" applyBorder="1" applyAlignment="1" applyProtection="1">
      <alignment horizontal="center"/>
    </xf>
    <xf numFmtId="0" fontId="4" fillId="0" borderId="20" xfId="0" applyFont="1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0" fillId="0" borderId="39" xfId="0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38" xfId="0" applyBorder="1" applyAlignment="1" applyProtection="1">
      <alignment horizontal="left"/>
    </xf>
    <xf numFmtId="0" fontId="4" fillId="0" borderId="18" xfId="0" applyNumberFormat="1" applyFont="1" applyBorder="1" applyAlignment="1" applyProtection="1">
      <alignment horizontal="left" vertical="center" wrapText="1"/>
    </xf>
    <xf numFmtId="0" fontId="0" fillId="0" borderId="19" xfId="0" applyNumberFormat="1" applyBorder="1" applyAlignment="1" applyProtection="1">
      <alignment horizontal="left" vertical="center" wrapText="1"/>
    </xf>
    <xf numFmtId="0" fontId="0" fillId="0" borderId="18" xfId="0" applyNumberFormat="1" applyBorder="1" applyAlignment="1" applyProtection="1">
      <alignment horizontal="left" vertical="center" wrapText="1"/>
    </xf>
    <xf numFmtId="14" fontId="0" fillId="0" borderId="9" xfId="0" applyNumberFormat="1" applyBorder="1" applyAlignment="1" applyProtection="1">
      <alignment horizontal="center"/>
      <protection locked="0"/>
    </xf>
    <xf numFmtId="14" fontId="4" fillId="0" borderId="9" xfId="0" applyNumberFormat="1" applyFont="1" applyBorder="1" applyAlignment="1" applyProtection="1">
      <alignment horizontal="center"/>
      <protection locked="0"/>
    </xf>
    <xf numFmtId="0" fontId="4" fillId="0" borderId="13" xfId="0" applyNumberFormat="1" applyFont="1" applyBorder="1" applyAlignment="1" applyProtection="1">
      <alignment horizontal="left" vertical="top" wrapText="1"/>
    </xf>
    <xf numFmtId="0" fontId="4" fillId="0" borderId="0" xfId="0" applyNumberFormat="1" applyFont="1" applyBorder="1" applyAlignment="1" applyProtection="1">
      <alignment horizontal="left" vertical="top" wrapText="1"/>
    </xf>
    <xf numFmtId="0" fontId="4" fillId="0" borderId="36" xfId="0" applyNumberFormat="1" applyFont="1" applyBorder="1" applyAlignment="1" applyProtection="1">
      <alignment horizontal="left" vertical="top" wrapText="1"/>
    </xf>
    <xf numFmtId="0" fontId="4" fillId="0" borderId="33" xfId="0" applyNumberFormat="1" applyFont="1" applyBorder="1" applyAlignment="1" applyProtection="1">
      <alignment horizontal="left" vertical="top" wrapText="1"/>
    </xf>
    <xf numFmtId="0" fontId="4" fillId="0" borderId="34" xfId="0" applyNumberFormat="1" applyFont="1" applyBorder="1" applyAlignment="1" applyProtection="1">
      <alignment horizontal="left" vertical="top" wrapText="1"/>
    </xf>
    <xf numFmtId="0" fontId="4" fillId="0" borderId="35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/>
    </xf>
    <xf numFmtId="0" fontId="4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37" xfId="0" applyBorder="1" applyAlignment="1" applyProtection="1">
      <alignment horizontal="left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4" fontId="6" fillId="6" borderId="24" xfId="0" applyNumberFormat="1" applyFont="1" applyFill="1" applyBorder="1" applyAlignment="1" applyProtection="1">
      <alignment horizontal="center" vertical="center"/>
    </xf>
    <xf numFmtId="14" fontId="6" fillId="6" borderId="25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579A3"/>
      <color rgb="FFB53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1"/>
  <sheetViews>
    <sheetView workbookViewId="0">
      <selection activeCell="D1" sqref="A1:D1048576"/>
    </sheetView>
  </sheetViews>
  <sheetFormatPr defaultColWidth="12.08984375" defaultRowHeight="12.5" x14ac:dyDescent="0.25"/>
  <cols>
    <col min="1" max="1" width="12.08984375" style="1"/>
  </cols>
  <sheetData>
    <row r="1" spans="1:1" x14ac:dyDescent="0.25">
      <c r="A1" s="1">
        <v>43100</v>
      </c>
    </row>
    <row r="2" spans="1:1" ht="15.75" customHeight="1" x14ac:dyDescent="0.25">
      <c r="A2" s="1">
        <f>EOMONTH(A1,3)</f>
        <v>43190</v>
      </c>
    </row>
    <row r="3" spans="1:1" x14ac:dyDescent="0.25">
      <c r="A3" s="1">
        <f t="shared" ref="A3:A66" si="0">EOMONTH(A2,3)</f>
        <v>43281</v>
      </c>
    </row>
    <row r="4" spans="1:1" x14ac:dyDescent="0.25">
      <c r="A4" s="1">
        <f t="shared" si="0"/>
        <v>43373</v>
      </c>
    </row>
    <row r="5" spans="1:1" x14ac:dyDescent="0.25">
      <c r="A5" s="1">
        <f t="shared" si="0"/>
        <v>43465</v>
      </c>
    </row>
    <row r="6" spans="1:1" x14ac:dyDescent="0.25">
      <c r="A6" s="1">
        <f t="shared" si="0"/>
        <v>43555</v>
      </c>
    </row>
    <row r="7" spans="1:1" x14ac:dyDescent="0.25">
      <c r="A7" s="1">
        <f t="shared" si="0"/>
        <v>43646</v>
      </c>
    </row>
    <row r="8" spans="1:1" x14ac:dyDescent="0.25">
      <c r="A8" s="1">
        <f t="shared" si="0"/>
        <v>43738</v>
      </c>
    </row>
    <row r="9" spans="1:1" x14ac:dyDescent="0.25">
      <c r="A9" s="1">
        <f t="shared" si="0"/>
        <v>43830</v>
      </c>
    </row>
    <row r="10" spans="1:1" x14ac:dyDescent="0.25">
      <c r="A10" s="1">
        <f t="shared" si="0"/>
        <v>43921</v>
      </c>
    </row>
    <row r="11" spans="1:1" x14ac:dyDescent="0.25">
      <c r="A11" s="1">
        <f t="shared" si="0"/>
        <v>44012</v>
      </c>
    </row>
    <row r="12" spans="1:1" x14ac:dyDescent="0.25">
      <c r="A12" s="1">
        <f t="shared" si="0"/>
        <v>44104</v>
      </c>
    </row>
    <row r="13" spans="1:1" x14ac:dyDescent="0.25">
      <c r="A13" s="1">
        <f t="shared" si="0"/>
        <v>44196</v>
      </c>
    </row>
    <row r="14" spans="1:1" x14ac:dyDescent="0.25">
      <c r="A14" s="1">
        <f t="shared" si="0"/>
        <v>44286</v>
      </c>
    </row>
    <row r="15" spans="1:1" x14ac:dyDescent="0.25">
      <c r="A15" s="1">
        <f t="shared" si="0"/>
        <v>44377</v>
      </c>
    </row>
    <row r="16" spans="1:1" x14ac:dyDescent="0.25">
      <c r="A16" s="1">
        <f t="shared" si="0"/>
        <v>44469</v>
      </c>
    </row>
    <row r="17" spans="1:1" x14ac:dyDescent="0.25">
      <c r="A17" s="1">
        <f t="shared" si="0"/>
        <v>44561</v>
      </c>
    </row>
    <row r="18" spans="1:1" x14ac:dyDescent="0.25">
      <c r="A18" s="1">
        <f t="shared" si="0"/>
        <v>44651</v>
      </c>
    </row>
    <row r="19" spans="1:1" x14ac:dyDescent="0.25">
      <c r="A19" s="1">
        <f t="shared" si="0"/>
        <v>44742</v>
      </c>
    </row>
    <row r="20" spans="1:1" x14ac:dyDescent="0.25">
      <c r="A20" s="1">
        <f t="shared" si="0"/>
        <v>44834</v>
      </c>
    </row>
    <row r="21" spans="1:1" x14ac:dyDescent="0.25">
      <c r="A21" s="1">
        <f t="shared" si="0"/>
        <v>44926</v>
      </c>
    </row>
    <row r="22" spans="1:1" x14ac:dyDescent="0.25">
      <c r="A22" s="1">
        <f t="shared" si="0"/>
        <v>45016</v>
      </c>
    </row>
    <row r="23" spans="1:1" x14ac:dyDescent="0.25">
      <c r="A23" s="1">
        <f t="shared" si="0"/>
        <v>45107</v>
      </c>
    </row>
    <row r="24" spans="1:1" x14ac:dyDescent="0.25">
      <c r="A24" s="1">
        <f t="shared" si="0"/>
        <v>45199</v>
      </c>
    </row>
    <row r="25" spans="1:1" x14ac:dyDescent="0.25">
      <c r="A25" s="1">
        <f t="shared" si="0"/>
        <v>45291</v>
      </c>
    </row>
    <row r="26" spans="1:1" x14ac:dyDescent="0.25">
      <c r="A26" s="1">
        <f t="shared" si="0"/>
        <v>45382</v>
      </c>
    </row>
    <row r="27" spans="1:1" x14ac:dyDescent="0.25">
      <c r="A27" s="1">
        <f t="shared" si="0"/>
        <v>45473</v>
      </c>
    </row>
    <row r="28" spans="1:1" x14ac:dyDescent="0.25">
      <c r="A28" s="1">
        <f t="shared" si="0"/>
        <v>45565</v>
      </c>
    </row>
    <row r="29" spans="1:1" x14ac:dyDescent="0.25">
      <c r="A29" s="1">
        <f t="shared" si="0"/>
        <v>45657</v>
      </c>
    </row>
    <row r="30" spans="1:1" x14ac:dyDescent="0.25">
      <c r="A30" s="1">
        <f t="shared" si="0"/>
        <v>45747</v>
      </c>
    </row>
    <row r="31" spans="1:1" x14ac:dyDescent="0.25">
      <c r="A31" s="1">
        <f t="shared" si="0"/>
        <v>45838</v>
      </c>
    </row>
    <row r="32" spans="1:1" x14ac:dyDescent="0.25">
      <c r="A32" s="1">
        <f t="shared" si="0"/>
        <v>45930</v>
      </c>
    </row>
    <row r="33" spans="1:1" x14ac:dyDescent="0.25">
      <c r="A33" s="1">
        <f t="shared" si="0"/>
        <v>46022</v>
      </c>
    </row>
    <row r="34" spans="1:1" x14ac:dyDescent="0.25">
      <c r="A34" s="1">
        <f t="shared" si="0"/>
        <v>46112</v>
      </c>
    </row>
    <row r="35" spans="1:1" x14ac:dyDescent="0.25">
      <c r="A35" s="1">
        <f t="shared" si="0"/>
        <v>46203</v>
      </c>
    </row>
    <row r="36" spans="1:1" x14ac:dyDescent="0.25">
      <c r="A36" s="1">
        <f t="shared" si="0"/>
        <v>46295</v>
      </c>
    </row>
    <row r="37" spans="1:1" x14ac:dyDescent="0.25">
      <c r="A37" s="1">
        <f t="shared" si="0"/>
        <v>46387</v>
      </c>
    </row>
    <row r="38" spans="1:1" x14ac:dyDescent="0.25">
      <c r="A38" s="1">
        <f t="shared" si="0"/>
        <v>46477</v>
      </c>
    </row>
    <row r="39" spans="1:1" x14ac:dyDescent="0.25">
      <c r="A39" s="1">
        <f t="shared" si="0"/>
        <v>46568</v>
      </c>
    </row>
    <row r="40" spans="1:1" x14ac:dyDescent="0.25">
      <c r="A40" s="1">
        <f t="shared" si="0"/>
        <v>46660</v>
      </c>
    </row>
    <row r="41" spans="1:1" x14ac:dyDescent="0.25">
      <c r="A41" s="1">
        <f t="shared" si="0"/>
        <v>46752</v>
      </c>
    </row>
    <row r="42" spans="1:1" x14ac:dyDescent="0.25">
      <c r="A42" s="1">
        <f t="shared" si="0"/>
        <v>46843</v>
      </c>
    </row>
    <row r="43" spans="1:1" x14ac:dyDescent="0.25">
      <c r="A43" s="1">
        <f t="shared" si="0"/>
        <v>46934</v>
      </c>
    </row>
    <row r="44" spans="1:1" x14ac:dyDescent="0.25">
      <c r="A44" s="1">
        <f t="shared" si="0"/>
        <v>47026</v>
      </c>
    </row>
    <row r="45" spans="1:1" x14ac:dyDescent="0.25">
      <c r="A45" s="1">
        <f t="shared" si="0"/>
        <v>47118</v>
      </c>
    </row>
    <row r="46" spans="1:1" x14ac:dyDescent="0.25">
      <c r="A46" s="1">
        <f t="shared" si="0"/>
        <v>47208</v>
      </c>
    </row>
    <row r="47" spans="1:1" x14ac:dyDescent="0.25">
      <c r="A47" s="1">
        <f t="shared" si="0"/>
        <v>47299</v>
      </c>
    </row>
    <row r="48" spans="1:1" x14ac:dyDescent="0.25">
      <c r="A48" s="1">
        <f t="shared" si="0"/>
        <v>47391</v>
      </c>
    </row>
    <row r="49" spans="1:1" x14ac:dyDescent="0.25">
      <c r="A49" s="1">
        <f t="shared" si="0"/>
        <v>47483</v>
      </c>
    </row>
    <row r="50" spans="1:1" x14ac:dyDescent="0.25">
      <c r="A50" s="1">
        <f t="shared" si="0"/>
        <v>47573</v>
      </c>
    </row>
    <row r="51" spans="1:1" x14ac:dyDescent="0.25">
      <c r="A51" s="1">
        <f t="shared" si="0"/>
        <v>47664</v>
      </c>
    </row>
    <row r="52" spans="1:1" x14ac:dyDescent="0.25">
      <c r="A52" s="1">
        <f t="shared" si="0"/>
        <v>47756</v>
      </c>
    </row>
    <row r="53" spans="1:1" x14ac:dyDescent="0.25">
      <c r="A53" s="1">
        <f t="shared" si="0"/>
        <v>47848</v>
      </c>
    </row>
    <row r="54" spans="1:1" x14ac:dyDescent="0.25">
      <c r="A54" s="1">
        <f t="shared" si="0"/>
        <v>47938</v>
      </c>
    </row>
    <row r="55" spans="1:1" x14ac:dyDescent="0.25">
      <c r="A55" s="1">
        <f t="shared" si="0"/>
        <v>48029</v>
      </c>
    </row>
    <row r="56" spans="1:1" x14ac:dyDescent="0.25">
      <c r="A56" s="1">
        <f t="shared" si="0"/>
        <v>48121</v>
      </c>
    </row>
    <row r="57" spans="1:1" x14ac:dyDescent="0.25">
      <c r="A57" s="1">
        <f t="shared" si="0"/>
        <v>48213</v>
      </c>
    </row>
    <row r="58" spans="1:1" x14ac:dyDescent="0.25">
      <c r="A58" s="1">
        <f t="shared" si="0"/>
        <v>48304</v>
      </c>
    </row>
    <row r="59" spans="1:1" x14ac:dyDescent="0.25">
      <c r="A59" s="1">
        <f t="shared" si="0"/>
        <v>48395</v>
      </c>
    </row>
    <row r="60" spans="1:1" x14ac:dyDescent="0.25">
      <c r="A60" s="1">
        <f t="shared" si="0"/>
        <v>48487</v>
      </c>
    </row>
    <row r="61" spans="1:1" x14ac:dyDescent="0.25">
      <c r="A61" s="1">
        <f t="shared" si="0"/>
        <v>48579</v>
      </c>
    </row>
    <row r="62" spans="1:1" x14ac:dyDescent="0.25">
      <c r="A62" s="1">
        <f t="shared" si="0"/>
        <v>48669</v>
      </c>
    </row>
    <row r="63" spans="1:1" x14ac:dyDescent="0.25">
      <c r="A63" s="1">
        <f t="shared" si="0"/>
        <v>48760</v>
      </c>
    </row>
    <row r="64" spans="1:1" x14ac:dyDescent="0.25">
      <c r="A64" s="1">
        <f t="shared" si="0"/>
        <v>48852</v>
      </c>
    </row>
    <row r="65" spans="1:1" x14ac:dyDescent="0.25">
      <c r="A65" s="1">
        <f t="shared" si="0"/>
        <v>48944</v>
      </c>
    </row>
    <row r="66" spans="1:1" x14ac:dyDescent="0.25">
      <c r="A66" s="1">
        <f t="shared" si="0"/>
        <v>49034</v>
      </c>
    </row>
    <row r="67" spans="1:1" x14ac:dyDescent="0.25">
      <c r="A67" s="1">
        <f t="shared" ref="A67:A130" si="1">EOMONTH(A66,3)</f>
        <v>49125</v>
      </c>
    </row>
    <row r="68" spans="1:1" x14ac:dyDescent="0.25">
      <c r="A68" s="1">
        <f t="shared" si="1"/>
        <v>49217</v>
      </c>
    </row>
    <row r="69" spans="1:1" x14ac:dyDescent="0.25">
      <c r="A69" s="1">
        <f t="shared" si="1"/>
        <v>49309</v>
      </c>
    </row>
    <row r="70" spans="1:1" x14ac:dyDescent="0.25">
      <c r="A70" s="1">
        <f t="shared" si="1"/>
        <v>49399</v>
      </c>
    </row>
    <row r="71" spans="1:1" x14ac:dyDescent="0.25">
      <c r="A71" s="1">
        <f t="shared" si="1"/>
        <v>49490</v>
      </c>
    </row>
    <row r="72" spans="1:1" x14ac:dyDescent="0.25">
      <c r="A72" s="1">
        <f t="shared" si="1"/>
        <v>49582</v>
      </c>
    </row>
    <row r="73" spans="1:1" x14ac:dyDescent="0.25">
      <c r="A73" s="1">
        <f t="shared" si="1"/>
        <v>49674</v>
      </c>
    </row>
    <row r="74" spans="1:1" x14ac:dyDescent="0.25">
      <c r="A74" s="1">
        <f t="shared" si="1"/>
        <v>49765</v>
      </c>
    </row>
    <row r="75" spans="1:1" x14ac:dyDescent="0.25">
      <c r="A75" s="1">
        <f t="shared" si="1"/>
        <v>49856</v>
      </c>
    </row>
    <row r="76" spans="1:1" x14ac:dyDescent="0.25">
      <c r="A76" s="1">
        <f t="shared" si="1"/>
        <v>49948</v>
      </c>
    </row>
    <row r="77" spans="1:1" x14ac:dyDescent="0.25">
      <c r="A77" s="1">
        <f t="shared" si="1"/>
        <v>50040</v>
      </c>
    </row>
    <row r="78" spans="1:1" x14ac:dyDescent="0.25">
      <c r="A78" s="1">
        <f t="shared" si="1"/>
        <v>50130</v>
      </c>
    </row>
    <row r="79" spans="1:1" x14ac:dyDescent="0.25">
      <c r="A79" s="1">
        <f t="shared" si="1"/>
        <v>50221</v>
      </c>
    </row>
    <row r="80" spans="1:1" x14ac:dyDescent="0.25">
      <c r="A80" s="1">
        <f t="shared" si="1"/>
        <v>50313</v>
      </c>
    </row>
    <row r="81" spans="1:1" x14ac:dyDescent="0.25">
      <c r="A81" s="1">
        <f t="shared" si="1"/>
        <v>50405</v>
      </c>
    </row>
    <row r="82" spans="1:1" x14ac:dyDescent="0.25">
      <c r="A82" s="1">
        <f t="shared" si="1"/>
        <v>50495</v>
      </c>
    </row>
    <row r="83" spans="1:1" x14ac:dyDescent="0.25">
      <c r="A83" s="1">
        <f t="shared" si="1"/>
        <v>50586</v>
      </c>
    </row>
    <row r="84" spans="1:1" x14ac:dyDescent="0.25">
      <c r="A84" s="1">
        <f t="shared" si="1"/>
        <v>50678</v>
      </c>
    </row>
    <row r="85" spans="1:1" x14ac:dyDescent="0.25">
      <c r="A85" s="1">
        <f t="shared" si="1"/>
        <v>50770</v>
      </c>
    </row>
    <row r="86" spans="1:1" x14ac:dyDescent="0.25">
      <c r="A86" s="1">
        <f t="shared" si="1"/>
        <v>50860</v>
      </c>
    </row>
    <row r="87" spans="1:1" x14ac:dyDescent="0.25">
      <c r="A87" s="1">
        <f t="shared" si="1"/>
        <v>50951</v>
      </c>
    </row>
    <row r="88" spans="1:1" x14ac:dyDescent="0.25">
      <c r="A88" s="1">
        <f t="shared" si="1"/>
        <v>51043</v>
      </c>
    </row>
    <row r="89" spans="1:1" x14ac:dyDescent="0.25">
      <c r="A89" s="1">
        <f t="shared" si="1"/>
        <v>51135</v>
      </c>
    </row>
    <row r="90" spans="1:1" x14ac:dyDescent="0.25">
      <c r="A90" s="1">
        <f t="shared" si="1"/>
        <v>51226</v>
      </c>
    </row>
    <row r="91" spans="1:1" x14ac:dyDescent="0.25">
      <c r="A91" s="1">
        <f t="shared" si="1"/>
        <v>51317</v>
      </c>
    </row>
    <row r="92" spans="1:1" x14ac:dyDescent="0.25">
      <c r="A92" s="1">
        <f t="shared" si="1"/>
        <v>51409</v>
      </c>
    </row>
    <row r="93" spans="1:1" x14ac:dyDescent="0.25">
      <c r="A93" s="1">
        <f t="shared" si="1"/>
        <v>51501</v>
      </c>
    </row>
    <row r="94" spans="1:1" x14ac:dyDescent="0.25">
      <c r="A94" s="1">
        <f t="shared" si="1"/>
        <v>51591</v>
      </c>
    </row>
    <row r="95" spans="1:1" x14ac:dyDescent="0.25">
      <c r="A95" s="1">
        <f t="shared" si="1"/>
        <v>51682</v>
      </c>
    </row>
    <row r="96" spans="1:1" x14ac:dyDescent="0.25">
      <c r="A96" s="1">
        <f t="shared" si="1"/>
        <v>51774</v>
      </c>
    </row>
    <row r="97" spans="1:1" x14ac:dyDescent="0.25">
      <c r="A97" s="1">
        <f t="shared" si="1"/>
        <v>51866</v>
      </c>
    </row>
    <row r="98" spans="1:1" x14ac:dyDescent="0.25">
      <c r="A98" s="1">
        <f t="shared" si="1"/>
        <v>51956</v>
      </c>
    </row>
    <row r="99" spans="1:1" x14ac:dyDescent="0.25">
      <c r="A99" s="1">
        <f t="shared" si="1"/>
        <v>52047</v>
      </c>
    </row>
    <row r="100" spans="1:1" x14ac:dyDescent="0.25">
      <c r="A100" s="1">
        <f t="shared" si="1"/>
        <v>52139</v>
      </c>
    </row>
    <row r="101" spans="1:1" x14ac:dyDescent="0.25">
      <c r="A101" s="1">
        <f t="shared" si="1"/>
        <v>52231</v>
      </c>
    </row>
    <row r="102" spans="1:1" x14ac:dyDescent="0.25">
      <c r="A102" s="1">
        <f t="shared" si="1"/>
        <v>52321</v>
      </c>
    </row>
    <row r="103" spans="1:1" x14ac:dyDescent="0.25">
      <c r="A103" s="1">
        <f t="shared" si="1"/>
        <v>52412</v>
      </c>
    </row>
    <row r="104" spans="1:1" x14ac:dyDescent="0.25">
      <c r="A104" s="1">
        <f t="shared" si="1"/>
        <v>52504</v>
      </c>
    </row>
    <row r="105" spans="1:1" x14ac:dyDescent="0.25">
      <c r="A105" s="1">
        <f t="shared" si="1"/>
        <v>52596</v>
      </c>
    </row>
    <row r="106" spans="1:1" x14ac:dyDescent="0.25">
      <c r="A106" s="1">
        <f t="shared" si="1"/>
        <v>52687</v>
      </c>
    </row>
    <row r="107" spans="1:1" x14ac:dyDescent="0.25">
      <c r="A107" s="1">
        <f t="shared" si="1"/>
        <v>52778</v>
      </c>
    </row>
    <row r="108" spans="1:1" x14ac:dyDescent="0.25">
      <c r="A108" s="1">
        <f t="shared" si="1"/>
        <v>52870</v>
      </c>
    </row>
    <row r="109" spans="1:1" x14ac:dyDescent="0.25">
      <c r="A109" s="1">
        <f t="shared" si="1"/>
        <v>52962</v>
      </c>
    </row>
    <row r="110" spans="1:1" x14ac:dyDescent="0.25">
      <c r="A110" s="1">
        <f t="shared" si="1"/>
        <v>53052</v>
      </c>
    </row>
    <row r="111" spans="1:1" x14ac:dyDescent="0.25">
      <c r="A111" s="1">
        <f t="shared" si="1"/>
        <v>53143</v>
      </c>
    </row>
    <row r="112" spans="1:1" x14ac:dyDescent="0.25">
      <c r="A112" s="1">
        <f t="shared" si="1"/>
        <v>53235</v>
      </c>
    </row>
    <row r="113" spans="1:1" x14ac:dyDescent="0.25">
      <c r="A113" s="1">
        <f t="shared" si="1"/>
        <v>53327</v>
      </c>
    </row>
    <row r="114" spans="1:1" x14ac:dyDescent="0.25">
      <c r="A114" s="1">
        <f t="shared" si="1"/>
        <v>53417</v>
      </c>
    </row>
    <row r="115" spans="1:1" x14ac:dyDescent="0.25">
      <c r="A115" s="1">
        <f t="shared" si="1"/>
        <v>53508</v>
      </c>
    </row>
    <row r="116" spans="1:1" x14ac:dyDescent="0.25">
      <c r="A116" s="1">
        <f t="shared" si="1"/>
        <v>53600</v>
      </c>
    </row>
    <row r="117" spans="1:1" x14ac:dyDescent="0.25">
      <c r="A117" s="1">
        <f t="shared" si="1"/>
        <v>53692</v>
      </c>
    </row>
    <row r="118" spans="1:1" x14ac:dyDescent="0.25">
      <c r="A118" s="1">
        <f t="shared" si="1"/>
        <v>53782</v>
      </c>
    </row>
    <row r="119" spans="1:1" x14ac:dyDescent="0.25">
      <c r="A119" s="1">
        <f t="shared" si="1"/>
        <v>53873</v>
      </c>
    </row>
    <row r="120" spans="1:1" x14ac:dyDescent="0.25">
      <c r="A120" s="1">
        <f t="shared" si="1"/>
        <v>53965</v>
      </c>
    </row>
    <row r="121" spans="1:1" x14ac:dyDescent="0.25">
      <c r="A121" s="1">
        <f t="shared" si="1"/>
        <v>54057</v>
      </c>
    </row>
    <row r="122" spans="1:1" x14ac:dyDescent="0.25">
      <c r="A122" s="1">
        <f t="shared" si="1"/>
        <v>54148</v>
      </c>
    </row>
    <row r="123" spans="1:1" x14ac:dyDescent="0.25">
      <c r="A123" s="1">
        <f t="shared" si="1"/>
        <v>54239</v>
      </c>
    </row>
    <row r="124" spans="1:1" x14ac:dyDescent="0.25">
      <c r="A124" s="1">
        <f t="shared" si="1"/>
        <v>54331</v>
      </c>
    </row>
    <row r="125" spans="1:1" x14ac:dyDescent="0.25">
      <c r="A125" s="1">
        <f t="shared" si="1"/>
        <v>54423</v>
      </c>
    </row>
    <row r="126" spans="1:1" x14ac:dyDescent="0.25">
      <c r="A126" s="1">
        <f t="shared" si="1"/>
        <v>54513</v>
      </c>
    </row>
    <row r="127" spans="1:1" x14ac:dyDescent="0.25">
      <c r="A127" s="1">
        <f t="shared" si="1"/>
        <v>54604</v>
      </c>
    </row>
    <row r="128" spans="1:1" x14ac:dyDescent="0.25">
      <c r="A128" s="1">
        <f t="shared" si="1"/>
        <v>54696</v>
      </c>
    </row>
    <row r="129" spans="1:1" x14ac:dyDescent="0.25">
      <c r="A129" s="1">
        <f t="shared" si="1"/>
        <v>54788</v>
      </c>
    </row>
    <row r="130" spans="1:1" x14ac:dyDescent="0.25">
      <c r="A130" s="1">
        <f t="shared" si="1"/>
        <v>54878</v>
      </c>
    </row>
    <row r="131" spans="1:1" x14ac:dyDescent="0.25">
      <c r="A131" s="1">
        <f t="shared" ref="A131:A151" si="2">EOMONTH(A130,3)</f>
        <v>54969</v>
      </c>
    </row>
    <row r="132" spans="1:1" x14ac:dyDescent="0.25">
      <c r="A132" s="1">
        <f t="shared" si="2"/>
        <v>55061</v>
      </c>
    </row>
    <row r="133" spans="1:1" x14ac:dyDescent="0.25">
      <c r="A133" s="1">
        <f t="shared" si="2"/>
        <v>55153</v>
      </c>
    </row>
    <row r="134" spans="1:1" x14ac:dyDescent="0.25">
      <c r="A134" s="1">
        <f t="shared" si="2"/>
        <v>55243</v>
      </c>
    </row>
    <row r="135" spans="1:1" x14ac:dyDescent="0.25">
      <c r="A135" s="1">
        <f t="shared" si="2"/>
        <v>55334</v>
      </c>
    </row>
    <row r="136" spans="1:1" x14ac:dyDescent="0.25">
      <c r="A136" s="1">
        <f t="shared" si="2"/>
        <v>55426</v>
      </c>
    </row>
    <row r="137" spans="1:1" x14ac:dyDescent="0.25">
      <c r="A137" s="1">
        <f t="shared" si="2"/>
        <v>55518</v>
      </c>
    </row>
    <row r="138" spans="1:1" x14ac:dyDescent="0.25">
      <c r="A138" s="1">
        <f t="shared" si="2"/>
        <v>55609</v>
      </c>
    </row>
    <row r="139" spans="1:1" x14ac:dyDescent="0.25">
      <c r="A139" s="1">
        <f t="shared" si="2"/>
        <v>55700</v>
      </c>
    </row>
    <row r="140" spans="1:1" x14ac:dyDescent="0.25">
      <c r="A140" s="1">
        <f t="shared" si="2"/>
        <v>55792</v>
      </c>
    </row>
    <row r="141" spans="1:1" x14ac:dyDescent="0.25">
      <c r="A141" s="1">
        <f t="shared" si="2"/>
        <v>55884</v>
      </c>
    </row>
    <row r="142" spans="1:1" x14ac:dyDescent="0.25">
      <c r="A142" s="1">
        <f t="shared" si="2"/>
        <v>55974</v>
      </c>
    </row>
    <row r="143" spans="1:1" x14ac:dyDescent="0.25">
      <c r="A143" s="1">
        <f t="shared" si="2"/>
        <v>56065</v>
      </c>
    </row>
    <row r="144" spans="1:1" x14ac:dyDescent="0.25">
      <c r="A144" s="1">
        <f t="shared" si="2"/>
        <v>56157</v>
      </c>
    </row>
    <row r="145" spans="1:1" x14ac:dyDescent="0.25">
      <c r="A145" s="1">
        <f t="shared" si="2"/>
        <v>56249</v>
      </c>
    </row>
    <row r="146" spans="1:1" x14ac:dyDescent="0.25">
      <c r="A146" s="1">
        <f t="shared" si="2"/>
        <v>56339</v>
      </c>
    </row>
    <row r="147" spans="1:1" x14ac:dyDescent="0.25">
      <c r="A147" s="1">
        <f t="shared" si="2"/>
        <v>56430</v>
      </c>
    </row>
    <row r="148" spans="1:1" x14ac:dyDescent="0.25">
      <c r="A148" s="1">
        <f t="shared" si="2"/>
        <v>56522</v>
      </c>
    </row>
    <row r="149" spans="1:1" x14ac:dyDescent="0.25">
      <c r="A149" s="1">
        <f t="shared" si="2"/>
        <v>56614</v>
      </c>
    </row>
    <row r="150" spans="1:1" x14ac:dyDescent="0.25">
      <c r="A150" s="1">
        <f t="shared" si="2"/>
        <v>56704</v>
      </c>
    </row>
    <row r="151" spans="1:1" x14ac:dyDescent="0.25">
      <c r="A151" s="1">
        <f t="shared" si="2"/>
        <v>56795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6"/>
  <sheetViews>
    <sheetView showGridLines="0" tabSelected="1" zoomScale="90" zoomScaleNormal="90" workbookViewId="0">
      <selection activeCell="P7" sqref="P7"/>
    </sheetView>
  </sheetViews>
  <sheetFormatPr defaultColWidth="9.08984375" defaultRowHeight="12.5" x14ac:dyDescent="0.25"/>
  <cols>
    <col min="1" max="1" width="9.6328125" style="3" customWidth="1"/>
    <col min="2" max="2" width="10" style="3" customWidth="1"/>
    <col min="3" max="3" width="16.453125" style="3" customWidth="1"/>
    <col min="4" max="4" width="11.08984375" style="3" customWidth="1"/>
    <col min="5" max="5" width="12.6328125" style="3" customWidth="1"/>
    <col min="6" max="6" width="11.6328125" style="3" customWidth="1"/>
    <col min="7" max="7" width="11" style="3" customWidth="1"/>
    <col min="8" max="8" width="12" style="3" customWidth="1"/>
    <col min="9" max="9" width="11.90625" style="3" customWidth="1"/>
    <col min="10" max="10" width="12" style="3" customWidth="1"/>
    <col min="11" max="11" width="11" style="3" customWidth="1"/>
    <col min="12" max="12" width="11.6328125" style="3" customWidth="1"/>
    <col min="13" max="13" width="12" style="3" customWidth="1"/>
    <col min="14" max="14" width="9.08984375" style="3"/>
    <col min="15" max="15" width="10.08984375" style="3" bestFit="1" customWidth="1"/>
    <col min="16" max="16384" width="9.08984375" style="3"/>
  </cols>
  <sheetData>
    <row r="1" spans="1:13" x14ac:dyDescent="0.25">
      <c r="E1" s="70" t="s">
        <v>26</v>
      </c>
      <c r="F1" s="71"/>
      <c r="G1" s="71"/>
      <c r="H1" s="71"/>
      <c r="I1" s="71"/>
      <c r="J1" s="71"/>
    </row>
    <row r="2" spans="1:13" ht="13" thickBot="1" x14ac:dyDescent="0.3">
      <c r="E2" s="17"/>
      <c r="F2" s="17"/>
      <c r="G2" s="17"/>
      <c r="H2" s="17"/>
      <c r="I2" s="17"/>
      <c r="J2" s="17"/>
    </row>
    <row r="3" spans="1:13" ht="20.5" thickBot="1" x14ac:dyDescent="0.45">
      <c r="E3" s="73" t="s">
        <v>13</v>
      </c>
      <c r="F3" s="73"/>
      <c r="G3" s="73"/>
      <c r="H3" s="74">
        <v>44561</v>
      </c>
      <c r="I3" s="75"/>
      <c r="J3" s="17"/>
    </row>
    <row r="4" spans="1:13" ht="13" thickBot="1" x14ac:dyDescent="0.3">
      <c r="E4" s="17"/>
      <c r="F4" s="17"/>
      <c r="G4" s="17"/>
      <c r="H4" s="17"/>
      <c r="I4" s="17"/>
      <c r="J4" s="17"/>
    </row>
    <row r="5" spans="1:13" ht="13" thickBot="1" x14ac:dyDescent="0.3">
      <c r="E5" s="71" t="s">
        <v>7</v>
      </c>
      <c r="F5" s="57"/>
      <c r="G5" s="2">
        <f>YEAR(EOMONTH(Quarter,3))</f>
        <v>2022</v>
      </c>
      <c r="H5" s="57" t="s">
        <v>8</v>
      </c>
      <c r="I5" s="57"/>
      <c r="J5" s="2">
        <f>ROUNDUP(MONTH(EOMONTH(Quarter,3))/3,0)</f>
        <v>1</v>
      </c>
    </row>
    <row r="6" spans="1:13" ht="13" thickBot="1" x14ac:dyDescent="0.3">
      <c r="E6" s="70" t="s">
        <v>14</v>
      </c>
      <c r="F6" s="71"/>
      <c r="G6" s="18">
        <f>YEAR(EOMONTH(Quarter,-6))</f>
        <v>2021</v>
      </c>
      <c r="H6" s="72" t="s">
        <v>8</v>
      </c>
      <c r="I6" s="57"/>
      <c r="J6" s="18">
        <f>ROUNDUP(MONTH(EOMONTH(Quarter,-6))/3,0)</f>
        <v>2</v>
      </c>
    </row>
    <row r="7" spans="1:13" s="6" customFormat="1" ht="3.75" customHeight="1" x14ac:dyDescent="0.25">
      <c r="A7" s="4"/>
      <c r="B7" s="4"/>
      <c r="C7" s="5"/>
      <c r="D7" s="4"/>
      <c r="E7" s="4"/>
      <c r="F7" s="5"/>
    </row>
    <row r="8" spans="1:13" ht="11.25" customHeight="1" thickBot="1" x14ac:dyDescent="0.3">
      <c r="D8" s="3" t="s">
        <v>2</v>
      </c>
      <c r="J8" s="57" t="s">
        <v>3</v>
      </c>
      <c r="K8" s="57"/>
      <c r="L8" s="57" t="s">
        <v>4</v>
      </c>
      <c r="M8" s="57"/>
    </row>
    <row r="9" spans="1:13" ht="13" thickBot="1" x14ac:dyDescent="0.3">
      <c r="D9" s="58" t="s">
        <v>0</v>
      </c>
      <c r="E9" s="59"/>
      <c r="F9" s="59"/>
      <c r="G9" s="59"/>
      <c r="H9" s="59"/>
      <c r="I9" s="60"/>
      <c r="J9" s="49">
        <f>EDATE(Quarter+1,-12)</f>
        <v>44197</v>
      </c>
      <c r="K9" s="49"/>
      <c r="L9" s="50" t="s">
        <v>11</v>
      </c>
      <c r="M9" s="49"/>
    </row>
    <row r="10" spans="1:13" ht="13.5" customHeight="1" thickBot="1" x14ac:dyDescent="0.3">
      <c r="D10" s="43" t="s">
        <v>23</v>
      </c>
      <c r="E10" s="44"/>
      <c r="F10" s="44"/>
      <c r="G10" s="44"/>
      <c r="H10" s="44"/>
      <c r="I10" s="45"/>
      <c r="J10" s="39">
        <f>EDATE(Quarter+1,-12)</f>
        <v>44197</v>
      </c>
      <c r="K10" s="39"/>
      <c r="L10" s="50" t="s">
        <v>11</v>
      </c>
      <c r="M10" s="49"/>
    </row>
    <row r="11" spans="1:13" ht="13.5" customHeight="1" thickBot="1" x14ac:dyDescent="0.3">
      <c r="D11" s="43" t="s">
        <v>22</v>
      </c>
      <c r="E11" s="44"/>
      <c r="F11" s="44"/>
      <c r="G11" s="44"/>
      <c r="H11" s="44"/>
      <c r="I11" s="45"/>
      <c r="J11" s="39">
        <f>EDATE(Quarter+1,-12)</f>
        <v>44197</v>
      </c>
      <c r="K11" s="39"/>
      <c r="L11" s="39">
        <f>EOMONTH(Quarter,0)</f>
        <v>44561</v>
      </c>
      <c r="M11" s="39"/>
    </row>
    <row r="12" spans="1:13" ht="13" thickBot="1" x14ac:dyDescent="0.3">
      <c r="D12" s="43" t="s">
        <v>1</v>
      </c>
      <c r="E12" s="44"/>
      <c r="F12" s="44"/>
      <c r="G12" s="44"/>
      <c r="H12" s="44"/>
      <c r="I12" s="45"/>
      <c r="J12" s="49">
        <f>EDATE(L12+1,-12)</f>
        <v>44105</v>
      </c>
      <c r="K12" s="49"/>
      <c r="L12" s="39">
        <f>EOMONTH(Quarter,-3*1)</f>
        <v>44469</v>
      </c>
      <c r="M12" s="39"/>
    </row>
    <row r="13" spans="1:13" ht="13" thickBot="1" x14ac:dyDescent="0.3">
      <c r="D13" s="43" t="s">
        <v>15</v>
      </c>
      <c r="E13" s="44"/>
      <c r="F13" s="44"/>
      <c r="G13" s="44"/>
      <c r="H13" s="44"/>
      <c r="I13" s="45"/>
      <c r="J13" s="49">
        <f t="shared" ref="J13:J16" si="0">EDATE(L13+1,-12)</f>
        <v>43831</v>
      </c>
      <c r="K13" s="49"/>
      <c r="L13" s="49">
        <f>EOMONTH(Quarter,-3*4)</f>
        <v>44196</v>
      </c>
      <c r="M13" s="49"/>
    </row>
    <row r="14" spans="1:13" ht="13" thickBot="1" x14ac:dyDescent="0.3">
      <c r="D14" s="43" t="s">
        <v>9</v>
      </c>
      <c r="E14" s="44"/>
      <c r="F14" s="44"/>
      <c r="G14" s="44"/>
      <c r="H14" s="44"/>
      <c r="I14" s="45"/>
      <c r="J14" s="49">
        <f>EDATE(L14+1,-12)</f>
        <v>43831</v>
      </c>
      <c r="K14" s="49"/>
      <c r="L14" s="49">
        <f>EOMONTH(Quarter,-3*4)</f>
        <v>44196</v>
      </c>
      <c r="M14" s="49"/>
    </row>
    <row r="15" spans="1:13" ht="13" thickBot="1" x14ac:dyDescent="0.3">
      <c r="D15" s="43" t="s">
        <v>16</v>
      </c>
      <c r="E15" s="44"/>
      <c r="F15" s="44"/>
      <c r="G15" s="44"/>
      <c r="H15" s="44"/>
      <c r="I15" s="45"/>
      <c r="J15" s="49">
        <f t="shared" si="0"/>
        <v>43647</v>
      </c>
      <c r="K15" s="49"/>
      <c r="L15" s="49">
        <f>EOMONTH(Quarter,-3*6)</f>
        <v>44012</v>
      </c>
      <c r="M15" s="49"/>
    </row>
    <row r="16" spans="1:13" ht="13" thickBot="1" x14ac:dyDescent="0.3">
      <c r="D16" s="43" t="s">
        <v>12</v>
      </c>
      <c r="E16" s="44"/>
      <c r="F16" s="44"/>
      <c r="G16" s="44"/>
      <c r="H16" s="44"/>
      <c r="I16" s="45"/>
      <c r="J16" s="49">
        <f t="shared" si="0"/>
        <v>43647</v>
      </c>
      <c r="K16" s="49"/>
      <c r="L16" s="49">
        <f>EOMONTH(Quarter,-3*6)</f>
        <v>44012</v>
      </c>
      <c r="M16" s="49"/>
    </row>
    <row r="17" spans="1:14" ht="13" thickBot="1" x14ac:dyDescent="0.3">
      <c r="D17" s="43" t="s">
        <v>10</v>
      </c>
      <c r="E17" s="44"/>
      <c r="F17" s="44"/>
      <c r="G17" s="44"/>
      <c r="H17" s="44"/>
      <c r="I17" s="45"/>
      <c r="J17" s="50">
        <f>EDATE(Quarter+1,-12)</f>
        <v>44197</v>
      </c>
      <c r="K17" s="49"/>
      <c r="L17" s="50" t="s">
        <v>11</v>
      </c>
      <c r="M17" s="49"/>
    </row>
    <row r="18" spans="1:14" ht="13" thickBot="1" x14ac:dyDescent="0.3">
      <c r="D18" s="40" t="s">
        <v>25</v>
      </c>
      <c r="E18" s="41"/>
      <c r="F18" s="41"/>
      <c r="G18" s="41"/>
      <c r="H18" s="41"/>
      <c r="I18" s="42"/>
      <c r="J18" s="39">
        <f t="shared" ref="J18" si="1">EDATE(L18+1,-12)</f>
        <v>43647</v>
      </c>
      <c r="K18" s="39"/>
      <c r="L18" s="39">
        <f>EOMONTH(Quarter,-3*6)</f>
        <v>44012</v>
      </c>
      <c r="M18" s="39"/>
    </row>
    <row r="19" spans="1:14" x14ac:dyDescent="0.25">
      <c r="E19" s="72" t="s">
        <v>21</v>
      </c>
      <c r="F19" s="72"/>
      <c r="G19" s="72"/>
      <c r="H19" s="72"/>
      <c r="I19" s="72"/>
      <c r="J19" s="76"/>
      <c r="K19" s="76"/>
      <c r="L19" s="72"/>
      <c r="M19" s="21"/>
    </row>
    <row r="20" spans="1:14" ht="13" thickBot="1" x14ac:dyDescent="0.3">
      <c r="D20" s="7"/>
      <c r="E20" s="7"/>
      <c r="F20" s="7"/>
      <c r="G20" s="7"/>
      <c r="H20" s="7"/>
      <c r="I20" s="7"/>
      <c r="J20" s="8"/>
      <c r="K20" s="8"/>
    </row>
    <row r="21" spans="1:14" ht="12.75" customHeight="1" x14ac:dyDescent="0.3">
      <c r="A21" s="61" t="s">
        <v>6</v>
      </c>
      <c r="B21" s="62"/>
      <c r="C21" s="63"/>
      <c r="D21" s="13">
        <f>EDATE(Quarter+1,-30)</f>
        <v>43647</v>
      </c>
      <c r="E21" s="14">
        <f t="shared" ref="E21:I21" si="2">EDATE(D21,3)</f>
        <v>43739</v>
      </c>
      <c r="F21" s="14">
        <f t="shared" si="2"/>
        <v>43831</v>
      </c>
      <c r="G21" s="14">
        <f t="shared" si="2"/>
        <v>43922</v>
      </c>
      <c r="H21" s="14">
        <f t="shared" si="2"/>
        <v>44013</v>
      </c>
      <c r="I21" s="14">
        <f t="shared" si="2"/>
        <v>44105</v>
      </c>
      <c r="J21" s="14">
        <f>EDATE(I21,3)</f>
        <v>44197</v>
      </c>
      <c r="K21" s="14">
        <f>EDATE(J21,3)</f>
        <v>44287</v>
      </c>
      <c r="L21" s="14">
        <f>EDATE(K21,3)</f>
        <v>44378</v>
      </c>
      <c r="M21" s="15">
        <f>EDATE(L21,3)</f>
        <v>44470</v>
      </c>
    </row>
    <row r="22" spans="1:14" ht="9.75" customHeight="1" x14ac:dyDescent="0.25">
      <c r="A22" s="64"/>
      <c r="B22" s="65"/>
      <c r="C22" s="66"/>
      <c r="D22" s="10" t="s">
        <v>5</v>
      </c>
      <c r="E22" s="11" t="s">
        <v>5</v>
      </c>
      <c r="F22" s="10" t="s">
        <v>5</v>
      </c>
      <c r="G22" s="10" t="s">
        <v>5</v>
      </c>
      <c r="H22" s="10" t="s">
        <v>5</v>
      </c>
      <c r="I22" s="10" t="s">
        <v>5</v>
      </c>
      <c r="J22" s="10" t="s">
        <v>5</v>
      </c>
      <c r="K22" s="10" t="s">
        <v>5</v>
      </c>
      <c r="L22" s="10" t="s">
        <v>5</v>
      </c>
      <c r="M22" s="12" t="s">
        <v>5</v>
      </c>
    </row>
    <row r="23" spans="1:14" ht="17.25" customHeight="1" thickBot="1" x14ac:dyDescent="0.35">
      <c r="A23" s="67"/>
      <c r="B23" s="68"/>
      <c r="C23" s="69"/>
      <c r="D23" s="16">
        <f t="shared" ref="D23:H23" si="3">E21-1</f>
        <v>43738</v>
      </c>
      <c r="E23" s="16">
        <f t="shared" si="3"/>
        <v>43830</v>
      </c>
      <c r="F23" s="16">
        <f t="shared" si="3"/>
        <v>43921</v>
      </c>
      <c r="G23" s="16">
        <f t="shared" si="3"/>
        <v>44012</v>
      </c>
      <c r="H23" s="16">
        <f t="shared" si="3"/>
        <v>44104</v>
      </c>
      <c r="I23" s="16">
        <f>J21-1</f>
        <v>44196</v>
      </c>
      <c r="J23" s="16">
        <f>K21-1</f>
        <v>44286</v>
      </c>
      <c r="K23" s="16">
        <f>L21-1</f>
        <v>44377</v>
      </c>
      <c r="L23" s="16">
        <f>M21-1</f>
        <v>44469</v>
      </c>
      <c r="M23" s="31" t="s">
        <v>11</v>
      </c>
    </row>
    <row r="24" spans="1:14" ht="20.149999999999999" customHeight="1" x14ac:dyDescent="0.25">
      <c r="A24" s="48" t="s">
        <v>0</v>
      </c>
      <c r="B24" s="47"/>
      <c r="C24" s="47"/>
      <c r="D24" s="27"/>
      <c r="E24" s="23"/>
      <c r="F24" s="23"/>
      <c r="G24" s="23"/>
      <c r="H24" s="23"/>
      <c r="I24" s="23"/>
      <c r="J24" s="32"/>
      <c r="K24" s="32"/>
      <c r="L24" s="32"/>
      <c r="M24" s="24"/>
      <c r="N24" s="9"/>
    </row>
    <row r="25" spans="1:14" ht="20.149999999999999" customHeight="1" x14ac:dyDescent="0.25">
      <c r="A25" s="48" t="s">
        <v>23</v>
      </c>
      <c r="B25" s="47"/>
      <c r="C25" s="47"/>
      <c r="D25" s="33"/>
      <c r="E25" s="34"/>
      <c r="F25" s="34"/>
      <c r="G25" s="34"/>
      <c r="H25" s="34"/>
      <c r="I25" s="34"/>
      <c r="J25" s="35"/>
      <c r="K25" s="35"/>
      <c r="L25" s="35"/>
      <c r="M25" s="36"/>
      <c r="N25" s="9"/>
    </row>
    <row r="26" spans="1:14" ht="20.149999999999999" customHeight="1" x14ac:dyDescent="0.25">
      <c r="A26" s="46" t="s">
        <v>22</v>
      </c>
      <c r="B26" s="47"/>
      <c r="C26" s="47"/>
      <c r="D26" s="33"/>
      <c r="E26" s="34"/>
      <c r="F26" s="34"/>
      <c r="G26" s="34"/>
      <c r="H26" s="34"/>
      <c r="I26" s="34"/>
      <c r="J26" s="35"/>
      <c r="K26" s="35"/>
      <c r="L26" s="35"/>
      <c r="M26" s="36"/>
      <c r="N26" s="9"/>
    </row>
    <row r="27" spans="1:14" ht="20.149999999999999" customHeight="1" x14ac:dyDescent="0.25">
      <c r="A27" s="48" t="s">
        <v>1</v>
      </c>
      <c r="B27" s="47"/>
      <c r="C27" s="47"/>
      <c r="D27" s="28"/>
      <c r="E27" s="25"/>
      <c r="F27" s="25"/>
      <c r="G27" s="25"/>
      <c r="H27" s="25"/>
      <c r="I27" s="29"/>
      <c r="J27" s="29"/>
      <c r="K27" s="29"/>
      <c r="L27" s="22"/>
      <c r="M27" s="26"/>
    </row>
    <row r="28" spans="1:14" ht="20.149999999999999" customHeight="1" x14ac:dyDescent="0.25">
      <c r="A28" s="46" t="s">
        <v>15</v>
      </c>
      <c r="B28" s="47"/>
      <c r="C28" s="47"/>
      <c r="D28" s="28"/>
      <c r="E28" s="25"/>
      <c r="F28" s="29"/>
      <c r="G28" s="29"/>
      <c r="H28" s="29"/>
      <c r="I28" s="22"/>
      <c r="J28" s="25"/>
      <c r="K28" s="25"/>
      <c r="L28" s="25"/>
      <c r="M28" s="26"/>
      <c r="N28" s="9"/>
    </row>
    <row r="29" spans="1:14" ht="20.149999999999999" customHeight="1" x14ac:dyDescent="0.25">
      <c r="A29" s="46" t="s">
        <v>17</v>
      </c>
      <c r="B29" s="47"/>
      <c r="C29" s="47"/>
      <c r="D29" s="28"/>
      <c r="E29" s="25"/>
      <c r="F29" s="29"/>
      <c r="G29" s="29"/>
      <c r="H29" s="29"/>
      <c r="I29" s="22"/>
      <c r="J29" s="25"/>
      <c r="K29" s="25"/>
      <c r="L29" s="25"/>
      <c r="M29" s="26"/>
    </row>
    <row r="30" spans="1:14" ht="20.149999999999999" customHeight="1" x14ac:dyDescent="0.25">
      <c r="A30" s="46" t="s">
        <v>16</v>
      </c>
      <c r="B30" s="47"/>
      <c r="C30" s="47"/>
      <c r="D30" s="30"/>
      <c r="E30" s="29"/>
      <c r="F30" s="29"/>
      <c r="G30" s="22"/>
      <c r="H30" s="25"/>
      <c r="I30" s="25"/>
      <c r="J30" s="25"/>
      <c r="K30" s="25"/>
      <c r="L30" s="25"/>
      <c r="M30" s="26"/>
    </row>
    <row r="31" spans="1:14" ht="20.149999999999999" customHeight="1" x14ac:dyDescent="0.25">
      <c r="A31" s="46" t="s">
        <v>12</v>
      </c>
      <c r="B31" s="47"/>
      <c r="C31" s="47"/>
      <c r="D31" s="30"/>
      <c r="E31" s="29"/>
      <c r="F31" s="29"/>
      <c r="G31" s="22"/>
      <c r="H31" s="25"/>
      <c r="I31" s="25"/>
      <c r="J31" s="25"/>
      <c r="K31" s="25"/>
      <c r="L31" s="25"/>
      <c r="M31" s="26"/>
    </row>
    <row r="32" spans="1:14" ht="20.149999999999999" customHeight="1" x14ac:dyDescent="0.25">
      <c r="A32" s="46" t="s">
        <v>18</v>
      </c>
      <c r="B32" s="47"/>
      <c r="C32" s="47"/>
      <c r="D32" s="38"/>
      <c r="E32" s="25"/>
      <c r="F32" s="25"/>
      <c r="G32" s="25"/>
      <c r="H32" s="25"/>
      <c r="I32" s="25"/>
      <c r="J32" s="29"/>
      <c r="K32" s="29"/>
      <c r="L32" s="29"/>
      <c r="M32" s="37"/>
    </row>
    <row r="33" spans="1:13" ht="20.149999999999999" customHeight="1" x14ac:dyDescent="0.25">
      <c r="A33" s="51" t="s">
        <v>24</v>
      </c>
      <c r="B33" s="52"/>
      <c r="C33" s="53"/>
      <c r="D33" s="30"/>
      <c r="E33" s="29"/>
      <c r="F33" s="29"/>
      <c r="G33" s="22"/>
      <c r="H33" s="25"/>
      <c r="I33" s="25"/>
      <c r="J33" s="25"/>
      <c r="K33" s="25"/>
      <c r="L33" s="25"/>
      <c r="M33" s="26"/>
    </row>
    <row r="34" spans="1:13" ht="9.75" customHeight="1" thickBot="1" x14ac:dyDescent="0.3">
      <c r="A34" s="54"/>
      <c r="B34" s="55"/>
      <c r="C34" s="56"/>
    </row>
    <row r="35" spans="1:13" x14ac:dyDescent="0.25">
      <c r="D35" s="22"/>
      <c r="E35" s="19" t="s">
        <v>19</v>
      </c>
      <c r="F35" s="7"/>
      <c r="G35" s="7"/>
      <c r="H35" s="7"/>
      <c r="I35" s="7"/>
      <c r="J35" s="20"/>
      <c r="K35" s="21"/>
      <c r="L35" s="20"/>
      <c r="M35" s="21"/>
    </row>
    <row r="36" spans="1:13" x14ac:dyDescent="0.25">
      <c r="D36" s="29"/>
      <c r="E36" s="19" t="s">
        <v>20</v>
      </c>
      <c r="F36" s="7"/>
      <c r="G36" s="7"/>
      <c r="H36" s="7"/>
      <c r="I36" s="7"/>
      <c r="J36" s="20"/>
      <c r="K36" s="21"/>
      <c r="L36" s="20"/>
      <c r="M36" s="21"/>
    </row>
  </sheetData>
  <mergeCells count="51">
    <mergeCell ref="D9:I9"/>
    <mergeCell ref="A24:C24"/>
    <mergeCell ref="A21:C23"/>
    <mergeCell ref="D15:I15"/>
    <mergeCell ref="E1:J1"/>
    <mergeCell ref="E5:F5"/>
    <mergeCell ref="H5:I5"/>
    <mergeCell ref="D12:I12"/>
    <mergeCell ref="D13:I13"/>
    <mergeCell ref="E6:F6"/>
    <mergeCell ref="H6:I6"/>
    <mergeCell ref="E3:G3"/>
    <mergeCell ref="H3:I3"/>
    <mergeCell ref="D16:I16"/>
    <mergeCell ref="D17:I17"/>
    <mergeCell ref="E19:L19"/>
    <mergeCell ref="L8:M8"/>
    <mergeCell ref="J14:K14"/>
    <mergeCell ref="J8:K8"/>
    <mergeCell ref="J9:K9"/>
    <mergeCell ref="J12:K12"/>
    <mergeCell ref="J13:K13"/>
    <mergeCell ref="L13:M13"/>
    <mergeCell ref="L12:M12"/>
    <mergeCell ref="L9:M9"/>
    <mergeCell ref="L10:M10"/>
    <mergeCell ref="L11:M11"/>
    <mergeCell ref="L14:M14"/>
    <mergeCell ref="A32:C32"/>
    <mergeCell ref="A33:C34"/>
    <mergeCell ref="J10:K10"/>
    <mergeCell ref="J11:K11"/>
    <mergeCell ref="J18:K18"/>
    <mergeCell ref="J16:K16"/>
    <mergeCell ref="J17:K17"/>
    <mergeCell ref="D14:I14"/>
    <mergeCell ref="J15:K15"/>
    <mergeCell ref="A29:C29"/>
    <mergeCell ref="A28:C28"/>
    <mergeCell ref="A30:C30"/>
    <mergeCell ref="A27:C27"/>
    <mergeCell ref="A31:C31"/>
    <mergeCell ref="L18:M18"/>
    <mergeCell ref="D18:I18"/>
    <mergeCell ref="D11:I11"/>
    <mergeCell ref="D10:I10"/>
    <mergeCell ref="A26:C26"/>
    <mergeCell ref="A25:C25"/>
    <mergeCell ref="L16:M16"/>
    <mergeCell ref="L17:M17"/>
    <mergeCell ref="L15:M15"/>
  </mergeCells>
  <phoneticPr fontId="1" type="noConversion"/>
  <dataValidations count="4">
    <dataValidation type="list" allowBlank="1" showInputMessage="1" showErrorMessage="1" sqref="C7" xr:uid="{00000000-0002-0000-0100-000000000000}">
      <formula1>"2009,2010,2011,2012,2013"</formula1>
    </dataValidation>
    <dataValidation type="list" allowBlank="1" showInputMessage="1" showErrorMessage="1" sqref="F7" xr:uid="{00000000-0002-0000-0100-000001000000}">
      <formula1>"1,2,3,4"</formula1>
    </dataValidation>
    <dataValidation type="list" allowBlank="1" showInputMessage="1" showErrorMessage="1" sqref="H3:I3" xr:uid="{00000000-0002-0000-0100-000002000000}">
      <formula1>QTR_END</formula1>
    </dataValidation>
    <dataValidation showDropDown="1" showInputMessage="1" showErrorMessage="1" sqref="G5" xr:uid="{00000000-0002-0000-0100-000003000000}"/>
  </dataValidations>
  <pageMargins left="0.25" right="0.25" top="0.25" bottom="0.25" header="0.25" footer="0.25"/>
  <pageSetup orientation="landscape" r:id="rId1"/>
  <headerFooter alignWithMargins="0"/>
  <ignoredErrors>
    <ignoredError sqref="D21:M21 D23:L23 G5:G6 J5:J6 L13:L14 L16:M16 M12 M13 K12 M9 J9:K9 M17 K17 J15:K15 J12 J13:K13 J16:K16 J14" unlockedFormula="1"/>
    <ignoredError sqref="L15 M15 J1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Dates</vt:lpstr>
      <vt:lpstr>QTR_END</vt:lpstr>
      <vt:lpstr>Quarter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Hoekstra, Robert - ETA</dc:creator>
  <cp:lastModifiedBy>Eklund, Paula (WDA)</cp:lastModifiedBy>
  <cp:lastPrinted>2012-09-07T19:14:00Z</cp:lastPrinted>
  <dcterms:created xsi:type="dcterms:W3CDTF">1996-10-14T23:33:28Z</dcterms:created>
  <dcterms:modified xsi:type="dcterms:W3CDTF">2022-04-05T18:01:13Z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2022-04-05T18:01:04Z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21e0ac87-fc22-462a-81a6-820e2c265548</vt:lpwstr>
  </property>
  <property fmtid="{D5CDD505-2E9C-101B-9397-08002B2CF9AE}" pid="8" name="MSIP_Label_3a2fed65-62e7-46ea-af74-187e0c17143a_ContentBits">
    <vt:lpwstr>0</vt:lpwstr>
  </property>
</Properties>
</file>